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3250" windowHeight="13170" tabRatio="500"/>
  </bookViews>
  <sheets>
    <sheet name="Calcolatore" sheetId="2" r:id="rId1"/>
    <sheet name="Setting" sheetId="3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" i="2"/>
  <c r="B10"/>
  <c r="B9"/>
  <c r="B11"/>
  <c r="B12"/>
  <c r="E6"/>
  <c r="E7"/>
  <c r="C12"/>
  <c r="C9"/>
  <c r="C11"/>
  <c r="C6"/>
  <c r="C10"/>
</calcChain>
</file>

<file path=xl/sharedStrings.xml><?xml version="1.0" encoding="utf-8"?>
<sst xmlns="http://schemas.openxmlformats.org/spreadsheetml/2006/main" count="22" uniqueCount="21">
  <si>
    <t>STIMA CANONE PER NOLEGGIO OPERATIVO</t>
  </si>
  <si>
    <t>IMPONIBILE</t>
  </si>
  <si>
    <t>18 mesi</t>
  </si>
  <si>
    <t>24 mesi</t>
  </si>
  <si>
    <t>36 mesi</t>
  </si>
  <si>
    <t>48 mesi</t>
  </si>
  <si>
    <t>60 mesi</t>
  </si>
  <si>
    <t>Durata noleggio</t>
  </si>
  <si>
    <t>Rata mensile</t>
  </si>
  <si>
    <t>Riscatto</t>
  </si>
  <si>
    <t>Spese di apertura contratto</t>
  </si>
  <si>
    <t>COSTO COMPLESSIVO</t>
  </si>
  <si>
    <t>NOLEGGIO MENSILE</t>
  </si>
  <si>
    <t>RERTECH</t>
  </si>
  <si>
    <t>5000-15000</t>
  </si>
  <si>
    <t>15000-25000</t>
  </si>
  <si>
    <t>25000-50000</t>
  </si>
  <si>
    <t>INSERIRE L'IMPORTO DA FINANZIARE</t>
  </si>
  <si>
    <t>SCEGLIERE LA DURATA DAL MENU' A TENDINA</t>
  </si>
  <si>
    <t>Aggiornamento al 16/02/2023</t>
  </si>
  <si>
    <t>Le quotazioni indicate hanno carattere indicativo e potrebbero essere variate in sede di delibera</t>
  </si>
</sst>
</file>

<file path=xl/styles.xml><?xml version="1.0" encoding="utf-8"?>
<styleSheet xmlns="http://schemas.openxmlformats.org/spreadsheetml/2006/main">
  <numFmts count="2">
    <numFmt numFmtId="164" formatCode="_-[$€-410]\ * #,##0.00_-;\-[$€-410]\ * #,##0.00_-;_-[$€-410]\ * &quot;-&quot;??_-;_-@_-"/>
    <numFmt numFmtId="165" formatCode="_-[$€-410]\ * #,##0.000_-;\-[$€-410]\ * #,##0.000_-;_-[$€-410]\ * &quot;-&quot;??_-;_-@_-"/>
  </numFmts>
  <fonts count="8">
    <font>
      <sz val="12"/>
      <color theme="1"/>
      <name val="Calibri"/>
      <family val="2"/>
      <charset val="129"/>
      <scheme val="minor"/>
    </font>
    <font>
      <sz val="14"/>
      <color rgb="FFFF0000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20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6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2" xfId="0" applyFont="1" applyFill="1" applyBorder="1"/>
    <xf numFmtId="165" fontId="2" fillId="3" borderId="2" xfId="0" applyNumberFormat="1" applyFont="1" applyFill="1" applyBorder="1"/>
    <xf numFmtId="0" fontId="5" fillId="0" borderId="0" xfId="0" applyFont="1" applyAlignment="1">
      <alignment horizontal="center" vertical="center"/>
    </xf>
    <xf numFmtId="0" fontId="2" fillId="0" borderId="0" xfId="0" applyFont="1" applyFill="1"/>
  </cellXfs>
  <cellStyles count="1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6600"/>
    <pageSetUpPr fitToPage="1"/>
  </sheetPr>
  <dimension ref="A1:E15"/>
  <sheetViews>
    <sheetView showGridLines="0" tabSelected="1" workbookViewId="0"/>
  </sheetViews>
  <sheetFormatPr defaultColWidth="11.25" defaultRowHeight="15.75"/>
  <cols>
    <col min="1" max="1" width="29" customWidth="1"/>
    <col min="2" max="2" width="20.5" customWidth="1"/>
    <col min="5" max="5" width="0" hidden="1" customWidth="1"/>
  </cols>
  <sheetData>
    <row r="1" spans="1:5" ht="26.25">
      <c r="A1" s="3" t="s">
        <v>13</v>
      </c>
    </row>
    <row r="3" spans="1:5" ht="21">
      <c r="A3" s="2" t="s">
        <v>0</v>
      </c>
    </row>
    <row r="4" spans="1:5">
      <c r="A4" t="s">
        <v>19</v>
      </c>
    </row>
    <row r="5" spans="1:5" ht="16.5" thickBot="1"/>
    <row r="6" spans="1:5" ht="19.5" thickBot="1">
      <c r="A6" s="1" t="s">
        <v>1</v>
      </c>
      <c r="B6" s="4">
        <v>2000</v>
      </c>
      <c r="C6" s="1" t="str">
        <f>"+IVA"</f>
        <v>+IVA</v>
      </c>
      <c r="D6" t="s">
        <v>17</v>
      </c>
      <c r="E6">
        <f>IF(B6&lt;5001,1,IF(B6&lt;15001,2,IF(B6&lt;25001,3,IF(B6&lt;50001,4,IF(B6&lt;100001,5,6)))))</f>
        <v>1</v>
      </c>
    </row>
    <row r="7" spans="1:5" ht="19.5" thickBot="1">
      <c r="A7" s="1" t="s">
        <v>7</v>
      </c>
      <c r="B7" s="5" t="s">
        <v>4</v>
      </c>
      <c r="D7" t="s">
        <v>18</v>
      </c>
      <c r="E7" t="e">
        <f>VLOOKUP(B7,#REF!,2,FALSE)</f>
        <v>#REF!</v>
      </c>
    </row>
    <row r="8" spans="1:5" ht="36" customHeight="1">
      <c r="A8" s="10" t="s">
        <v>12</v>
      </c>
      <c r="B8" s="10"/>
      <c r="C8" s="10"/>
    </row>
    <row r="9" spans="1:5" ht="18.75">
      <c r="A9" s="6" t="s">
        <v>10</v>
      </c>
      <c r="B9" s="7">
        <f>VLOOKUP(A14,Setting!A8:B11,2,FALSE)</f>
        <v>50</v>
      </c>
      <c r="C9" s="6" t="str">
        <f>"+IVA"</f>
        <v>+IVA</v>
      </c>
    </row>
    <row r="10" spans="1:5" ht="18.75">
      <c r="A10" s="6" t="s">
        <v>8</v>
      </c>
      <c r="B10" s="7">
        <f>VLOOKUP(B7,Setting!A2:E6,Calcolatore!A14+1,FALSE)*Calcolatore!B6/100</f>
        <v>67.040000000000006</v>
      </c>
      <c r="C10" s="6" t="str">
        <f>"+IVA"</f>
        <v>+IVA</v>
      </c>
    </row>
    <row r="11" spans="1:5" ht="19.5" thickBot="1">
      <c r="A11" s="8" t="s">
        <v>9</v>
      </c>
      <c r="B11" s="9">
        <f>0.03*B6</f>
        <v>60</v>
      </c>
      <c r="C11" s="8" t="str">
        <f>"+IVA"</f>
        <v>+IVA</v>
      </c>
    </row>
    <row r="12" spans="1:5" ht="19.5" thickTop="1">
      <c r="A12" s="6" t="s">
        <v>11</v>
      </c>
      <c r="B12" s="7">
        <f>VLOOKUP(B7,Setting!A2:F6,6,FALSE)*B10+Calcolatore!B9+Calcolatore!B11</f>
        <v>2523.44</v>
      </c>
      <c r="C12" s="6" t="str">
        <f>"+IVA"</f>
        <v>+IVA</v>
      </c>
    </row>
    <row r="14" spans="1:5" hidden="1">
      <c r="A14">
        <f>IF(B6&lt;=5000,1,IF(B6&lt;=10000,2,IF(B6&lt;=25000,3,4)))</f>
        <v>1</v>
      </c>
    </row>
    <row r="15" spans="1:5" ht="18.75">
      <c r="A15" s="11" t="s">
        <v>20</v>
      </c>
    </row>
  </sheetData>
  <sheetProtection formatCells="0" formatColumns="0" formatRows="0"/>
  <mergeCells count="1">
    <mergeCell ref="A8:C8"/>
  </mergeCells>
  <phoneticPr fontId="7" type="noConversion"/>
  <dataValidations count="1">
    <dataValidation type="list" allowBlank="1" showInputMessage="1" showErrorMessage="1" sqref="B7">
      <formula1>Setting!$A$2:$A$6</formula1>
    </dataValidation>
  </dataValidations>
  <printOptions horizontalCentered="1"/>
  <pageMargins left="0.75000000000000011" right="0.75000000000000011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Setting!$A$2:$A$6</xm:f>
          </x14:formula1>
          <xm:sqref>B7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topLeftCell="G1" workbookViewId="0">
      <selection activeCell="F1" sqref="A1:F1048576"/>
    </sheetView>
  </sheetViews>
  <sheetFormatPr defaultColWidth="9" defaultRowHeight="15.75"/>
  <cols>
    <col min="1" max="6" width="10.75" hidden="1" customWidth="1"/>
  </cols>
  <sheetData>
    <row r="1" spans="1:6">
      <c r="B1">
        <v>5000</v>
      </c>
      <c r="C1" t="s">
        <v>14</v>
      </c>
      <c r="D1" t="s">
        <v>15</v>
      </c>
      <c r="E1" t="s">
        <v>16</v>
      </c>
    </row>
    <row r="2" spans="1:6">
      <c r="A2" t="s">
        <v>2</v>
      </c>
      <c r="B2">
        <v>6.17</v>
      </c>
      <c r="C2">
        <v>6.1070000000000002</v>
      </c>
      <c r="D2">
        <v>6.0789999999999997</v>
      </c>
      <c r="E2">
        <v>6.05</v>
      </c>
      <c r="F2">
        <v>18</v>
      </c>
    </row>
    <row r="3" spans="1:6">
      <c r="A3" t="s">
        <v>3</v>
      </c>
      <c r="B3">
        <v>4.7560000000000002</v>
      </c>
      <c r="C3">
        <v>4.694</v>
      </c>
      <c r="D3">
        <v>4.665</v>
      </c>
      <c r="E3">
        <v>4.6360000000000001</v>
      </c>
      <c r="F3">
        <v>24</v>
      </c>
    </row>
    <row r="4" spans="1:6">
      <c r="A4" t="s">
        <v>4</v>
      </c>
      <c r="B4">
        <v>3.3519999999999999</v>
      </c>
      <c r="C4">
        <v>3.2890000000000001</v>
      </c>
      <c r="D4">
        <v>3.26</v>
      </c>
      <c r="E4">
        <v>3.2309999999999999</v>
      </c>
      <c r="F4">
        <v>36</v>
      </c>
    </row>
    <row r="5" spans="1:6">
      <c r="A5" t="s">
        <v>5</v>
      </c>
      <c r="B5">
        <v>2.6619999999999999</v>
      </c>
      <c r="C5">
        <v>2.5979999999999999</v>
      </c>
      <c r="D5">
        <v>2.5680000000000001</v>
      </c>
      <c r="E5">
        <v>2.5390000000000001</v>
      </c>
      <c r="F5">
        <v>48</v>
      </c>
    </row>
    <row r="6" spans="1:6">
      <c r="A6" t="s">
        <v>6</v>
      </c>
      <c r="B6">
        <v>2.258</v>
      </c>
      <c r="C6">
        <v>2.1909999999999998</v>
      </c>
      <c r="D6">
        <v>2.161</v>
      </c>
      <c r="E6">
        <v>2.1309999999999998</v>
      </c>
      <c r="F6">
        <v>60</v>
      </c>
    </row>
    <row r="8" spans="1:6">
      <c r="A8">
        <v>1</v>
      </c>
      <c r="B8">
        <v>50</v>
      </c>
    </row>
    <row r="9" spans="1:6">
      <c r="A9">
        <v>2</v>
      </c>
      <c r="B9">
        <v>75</v>
      </c>
    </row>
    <row r="10" spans="1:6">
      <c r="A10">
        <v>3</v>
      </c>
      <c r="B10">
        <v>100</v>
      </c>
    </row>
    <row r="11" spans="1:6">
      <c r="A11">
        <v>4</v>
      </c>
      <c r="B11">
        <v>100</v>
      </c>
    </row>
  </sheetData>
  <sheetProtection password="892D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Calcolatore</vt:lpstr>
      <vt:lpstr>Setting</vt:lpstr>
    </vt:vector>
  </TitlesOfParts>
  <Company>RERTECH - WERT ITALIA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noris</dc:creator>
  <cp:lastModifiedBy>roberto noris</cp:lastModifiedBy>
  <cp:lastPrinted>2018-09-05T10:03:18Z</cp:lastPrinted>
  <dcterms:created xsi:type="dcterms:W3CDTF">2015-03-02T22:46:46Z</dcterms:created>
  <dcterms:modified xsi:type="dcterms:W3CDTF">2023-06-09T08:54:35Z</dcterms:modified>
</cp:coreProperties>
</file>